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 tabRatio="861"/>
  </bookViews>
  <sheets>
    <sheet name="附件1汇总表" sheetId="8" r:id="rId1"/>
    <sheet name="Sheet1" sheetId="9" r:id="rId2"/>
  </sheets>
  <definedNames>
    <definedName name="_xlnm._FilterDatabase" localSheetId="0" hidden="1">附件1汇总表!$A$4:$J$19</definedName>
  </definedNames>
  <calcPr calcId="144525"/>
</workbook>
</file>

<file path=xl/sharedStrings.xml><?xml version="1.0" encoding="utf-8"?>
<sst xmlns="http://schemas.openxmlformats.org/spreadsheetml/2006/main" count="28" uniqueCount="26">
  <si>
    <t>附件1</t>
  </si>
  <si>
    <t>广元市昭化区2025年第三季度公益性岗位补贴（社保补贴）发放汇总表</t>
  </si>
  <si>
    <t>序号</t>
  </si>
  <si>
    <t>单位</t>
  </si>
  <si>
    <t>乡村公益性岗位</t>
  </si>
  <si>
    <t>城镇公益性岗位</t>
  </si>
  <si>
    <t>合计
（元）</t>
  </si>
  <si>
    <t>备注</t>
  </si>
  <si>
    <t>补贴人数（人）</t>
  </si>
  <si>
    <t>岗位补贴金额（元）</t>
  </si>
  <si>
    <t>社保补贴金额（元）</t>
  </si>
  <si>
    <t>广元市昭化区元坝镇人民政府</t>
  </si>
  <si>
    <t>广元市昭化区昭化镇人民政府</t>
  </si>
  <si>
    <t>广元市昭化区卫子镇人民政府</t>
  </si>
  <si>
    <t>广元市昭化区虎跳镇人民政府</t>
  </si>
  <si>
    <t>广元市昭化区王家镇人民政府</t>
  </si>
  <si>
    <t>广元市昭化区红岩镇人民政府</t>
  </si>
  <si>
    <t>广元市昭化区柏林沟镇人民政府</t>
  </si>
  <si>
    <t>广元市昭化区太公镇人民政府</t>
  </si>
  <si>
    <t>广元市昭化区清水镇人民政府</t>
  </si>
  <si>
    <t>广元市昭化区射箭镇人民政府</t>
  </si>
  <si>
    <t>广元市昭化区磨滩镇人民政府</t>
  </si>
  <si>
    <t>广元市昭化区青牛镇人民政府</t>
  </si>
  <si>
    <t>广元市昭化区民政局</t>
  </si>
  <si>
    <t>广元市昭化区元坝镇第一小学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</si>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</sst>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3">
    <font>
      <sz val="12"/>
      <name val="宋体"/>
      <charset val="0"/>
    </font>
    <font>
      <b/>
      <sz val="10"/>
      <name val="宋体"/>
      <charset val="0"/>
    </font>
    <font>
      <sz val="10"/>
      <name val="宋体"/>
      <charset val="0"/>
    </font>
    <font>
      <sz val="10"/>
      <color theme="1"/>
      <name val="宋体"/>
      <charset val="0"/>
    </font>
    <font>
      <b/>
      <sz val="10"/>
      <color theme="1"/>
      <name val="宋体"/>
      <charset val="0"/>
    </font>
    <font>
      <sz val="12"/>
      <color theme="1"/>
      <name val="黑体"/>
      <charset val="0"/>
    </font>
    <font>
      <b/>
      <sz val="16"/>
      <color theme="1"/>
      <name val="宋体"/>
      <charset val="0"/>
    </font>
    <font>
      <b/>
      <sz val="10"/>
      <color theme="1"/>
      <name val="黑体"/>
      <charset val="0"/>
    </font>
    <font>
      <b/>
      <sz val="10"/>
      <name val="黑体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0"/>
      <scheme val="minor"/>
    </font>
    <font>
      <b/>
      <sz val="11"/>
      <color theme="3"/>
      <name val="宋体"/>
      <charset val="0"/>
      <scheme val="minor"/>
    </font>
    <font>
      <b/>
      <sz val="18"/>
      <color theme="3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17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贫困人口名单-印刷版-1" xf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Normal" xfId="53"/>
    <cellStyle name="常规 2" xfId="54"/>
    <cellStyle name="常规 3" xfId="55"/>
    <cellStyle name="常规 4" xfId="56"/>
    <cellStyle name="常规 2 5 11 2 2 2 2" xfId="57"/>
    <cellStyle name="常规 2 2 2 2 3 2 2 2 2" xfId="58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topLeftCell="A4" workbookViewId="0">
      <selection activeCell="L10" sqref="L10"/>
    </sheetView>
  </sheetViews>
  <sheetFormatPr defaultColWidth="8.75" defaultRowHeight="14.25"/>
  <cols>
    <col min="1" max="1" width="6.625" style="5" customWidth="1"/>
    <col min="2" max="2" width="25.125" style="6" customWidth="1"/>
    <col min="3" max="3" width="8.125" style="7" customWidth="1"/>
    <col min="4" max="4" width="12.125" style="1" customWidth="1"/>
    <col min="5" max="5" width="8.25" style="1" customWidth="1"/>
    <col min="6" max="6" width="12.75" style="1" customWidth="1"/>
    <col min="7" max="7" width="13.375" style="1" customWidth="1"/>
    <col min="8" max="8" width="10.3166666666667" style="1" customWidth="1"/>
    <col min="9" max="9" width="8.875" style="1" customWidth="1"/>
    <col min="10" max="10" width="10.375" style="1"/>
    <col min="11" max="16384" width="8.75" style="1"/>
  </cols>
  <sheetData>
    <row r="1" s="1" customFormat="1" ht="1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8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24" customHeight="1" spans="1:9">
      <c r="A3" s="10" t="s">
        <v>2</v>
      </c>
      <c r="B3" s="10" t="s">
        <v>3</v>
      </c>
      <c r="C3" s="11" t="s">
        <v>4</v>
      </c>
      <c r="D3" s="11"/>
      <c r="E3" s="12" t="s">
        <v>5</v>
      </c>
      <c r="F3" s="13"/>
      <c r="G3" s="14"/>
      <c r="H3" s="11" t="s">
        <v>6</v>
      </c>
      <c r="I3" s="19" t="s">
        <v>7</v>
      </c>
    </row>
    <row r="4" s="2" customFormat="1" ht="27" customHeight="1" spans="1:9">
      <c r="A4" s="10"/>
      <c r="B4" s="10"/>
      <c r="C4" s="15" t="s">
        <v>8</v>
      </c>
      <c r="D4" s="11" t="s">
        <v>9</v>
      </c>
      <c r="E4" s="15" t="s">
        <v>8</v>
      </c>
      <c r="F4" s="11" t="s">
        <v>9</v>
      </c>
      <c r="G4" s="11" t="s">
        <v>10</v>
      </c>
      <c r="H4" s="11"/>
      <c r="I4" s="19"/>
    </row>
    <row r="5" s="3" customFormat="1" ht="24" customHeight="1" spans="1:9">
      <c r="A5" s="16">
        <v>1</v>
      </c>
      <c r="B5" s="16" t="s">
        <v>11</v>
      </c>
      <c r="C5" s="16">
        <v>144</v>
      </c>
      <c r="D5" s="16">
        <f>C5*500*3</f>
        <v>216000</v>
      </c>
      <c r="E5" s="16">
        <v>22</v>
      </c>
      <c r="F5" s="16">
        <f>E5*2200*3</f>
        <v>145200</v>
      </c>
      <c r="G5" s="16">
        <f>E5*1199.96*2-902.26</f>
        <v>51895.98</v>
      </c>
      <c r="H5" s="16">
        <f>D5+F5+G5</f>
        <v>413095.98</v>
      </c>
      <c r="I5" s="16"/>
    </row>
    <row r="6" s="3" customFormat="1" ht="24" customHeight="1" spans="1:9">
      <c r="A6" s="16">
        <v>2</v>
      </c>
      <c r="B6" s="16" t="s">
        <v>12</v>
      </c>
      <c r="C6" s="16">
        <v>177</v>
      </c>
      <c r="D6" s="16">
        <v>265500</v>
      </c>
      <c r="E6" s="16"/>
      <c r="F6" s="16"/>
      <c r="G6" s="16"/>
      <c r="H6" s="16">
        <f t="shared" ref="H6:H19" si="0">D6+F6+G6</f>
        <v>265500</v>
      </c>
      <c r="I6" s="16"/>
    </row>
    <row r="7" s="3" customFormat="1" ht="24" customHeight="1" spans="1:9">
      <c r="A7" s="16">
        <v>3</v>
      </c>
      <c r="B7" s="16" t="s">
        <v>13</v>
      </c>
      <c r="C7" s="16">
        <v>209</v>
      </c>
      <c r="D7" s="16">
        <f>C7*500*3</f>
        <v>313500</v>
      </c>
      <c r="E7" s="16">
        <v>5</v>
      </c>
      <c r="F7" s="16">
        <f t="shared" ref="F6:F18" si="1">E7*2200*3</f>
        <v>33000</v>
      </c>
      <c r="G7" s="16">
        <f>E7*1199.96*2</f>
        <v>11999.6</v>
      </c>
      <c r="H7" s="16">
        <f t="shared" si="0"/>
        <v>358499.6</v>
      </c>
      <c r="I7" s="16"/>
    </row>
    <row r="8" s="3" customFormat="1" ht="24" customHeight="1" spans="1:9">
      <c r="A8" s="16">
        <v>4</v>
      </c>
      <c r="B8" s="16" t="s">
        <v>14</v>
      </c>
      <c r="C8" s="16">
        <v>142</v>
      </c>
      <c r="D8" s="16">
        <f>140*500*3+500*2+1000*2</f>
        <v>213000</v>
      </c>
      <c r="E8" s="16">
        <v>3</v>
      </c>
      <c r="F8" s="16">
        <f t="shared" si="1"/>
        <v>19800</v>
      </c>
      <c r="G8" s="16">
        <f>E8*1199.96*2</f>
        <v>7199.76</v>
      </c>
      <c r="H8" s="16">
        <f t="shared" si="0"/>
        <v>239999.76</v>
      </c>
      <c r="I8" s="16"/>
    </row>
    <row r="9" s="3" customFormat="1" ht="24" customHeight="1" spans="1:9">
      <c r="A9" s="16">
        <v>5</v>
      </c>
      <c r="B9" s="16" t="s">
        <v>15</v>
      </c>
      <c r="C9" s="16">
        <v>120</v>
      </c>
      <c r="D9" s="16">
        <f>119*500*3+500+1000</f>
        <v>180000</v>
      </c>
      <c r="E9" s="16"/>
      <c r="F9" s="16"/>
      <c r="G9" s="16"/>
      <c r="H9" s="16">
        <f t="shared" si="0"/>
        <v>180000</v>
      </c>
      <c r="I9" s="16"/>
    </row>
    <row r="10" s="3" customFormat="1" ht="24" customHeight="1" spans="1:9">
      <c r="A10" s="16">
        <v>6</v>
      </c>
      <c r="B10" s="16" t="s">
        <v>16</v>
      </c>
      <c r="C10" s="16">
        <v>128</v>
      </c>
      <c r="D10" s="16">
        <f>C10*500*3</f>
        <v>192000</v>
      </c>
      <c r="E10" s="16">
        <v>4</v>
      </c>
      <c r="F10" s="16">
        <f t="shared" si="1"/>
        <v>26400</v>
      </c>
      <c r="G10" s="16">
        <f>E10*1199.96*2</f>
        <v>9599.68</v>
      </c>
      <c r="H10" s="16">
        <f t="shared" si="0"/>
        <v>227999.68</v>
      </c>
      <c r="I10" s="16"/>
    </row>
    <row r="11" s="4" customFormat="1" ht="24" customHeight="1" spans="1:9">
      <c r="A11" s="17">
        <v>7</v>
      </c>
      <c r="B11" s="17" t="s">
        <v>17</v>
      </c>
      <c r="C11" s="17">
        <v>127</v>
      </c>
      <c r="D11" s="17">
        <f>121*500*3+6*500*1+6*1000*1</f>
        <v>190500</v>
      </c>
      <c r="E11" s="17">
        <v>1</v>
      </c>
      <c r="F11" s="17">
        <f t="shared" si="1"/>
        <v>6600</v>
      </c>
      <c r="G11" s="17">
        <f>E11*1199.96*2</f>
        <v>2399.92</v>
      </c>
      <c r="H11" s="16">
        <f t="shared" si="0"/>
        <v>199499.92</v>
      </c>
      <c r="I11" s="17"/>
    </row>
    <row r="12" s="3" customFormat="1" ht="24" customHeight="1" spans="1:9">
      <c r="A12" s="16">
        <v>8</v>
      </c>
      <c r="B12" s="16" t="s">
        <v>18</v>
      </c>
      <c r="C12" s="16">
        <v>150</v>
      </c>
      <c r="D12" s="16">
        <f>C12*500*3</f>
        <v>225000</v>
      </c>
      <c r="E12" s="16"/>
      <c r="F12" s="16"/>
      <c r="G12" s="16"/>
      <c r="H12" s="16">
        <f t="shared" si="0"/>
        <v>225000</v>
      </c>
      <c r="I12" s="16"/>
    </row>
    <row r="13" s="3" customFormat="1" ht="24" customHeight="1" spans="1:9">
      <c r="A13" s="16">
        <v>9</v>
      </c>
      <c r="B13" s="16" t="s">
        <v>19</v>
      </c>
      <c r="C13" s="16">
        <v>155</v>
      </c>
      <c r="D13" s="16">
        <f>C13*500*3</f>
        <v>232500</v>
      </c>
      <c r="E13" s="16"/>
      <c r="F13" s="16"/>
      <c r="G13" s="16"/>
      <c r="H13" s="16">
        <f t="shared" si="0"/>
        <v>232500</v>
      </c>
      <c r="I13" s="16"/>
    </row>
    <row r="14" s="3" customFormat="1" ht="24" customHeight="1" spans="1:9">
      <c r="A14" s="16">
        <v>10</v>
      </c>
      <c r="B14" s="16" t="s">
        <v>20</v>
      </c>
      <c r="C14" s="16">
        <v>113</v>
      </c>
      <c r="D14" s="16">
        <f>C14*500*3</f>
        <v>169500</v>
      </c>
      <c r="E14" s="16"/>
      <c r="F14" s="16"/>
      <c r="G14" s="16"/>
      <c r="H14" s="16">
        <f t="shared" si="0"/>
        <v>169500</v>
      </c>
      <c r="I14" s="16"/>
    </row>
    <row r="15" s="3" customFormat="1" ht="24" customHeight="1" spans="1:9">
      <c r="A15" s="16">
        <v>11</v>
      </c>
      <c r="B15" s="16" t="s">
        <v>21</v>
      </c>
      <c r="C15" s="16">
        <v>87</v>
      </c>
      <c r="D15" s="16">
        <f>86*500*3+1*500</f>
        <v>129500</v>
      </c>
      <c r="E15" s="16"/>
      <c r="F15" s="16"/>
      <c r="G15" s="16"/>
      <c r="H15" s="16">
        <f t="shared" si="0"/>
        <v>129500</v>
      </c>
      <c r="I15" s="16"/>
    </row>
    <row r="16" s="3" customFormat="1" ht="24" customHeight="1" spans="1:9">
      <c r="A16" s="16">
        <v>12</v>
      </c>
      <c r="B16" s="16" t="s">
        <v>22</v>
      </c>
      <c r="C16" s="16">
        <v>29</v>
      </c>
      <c r="D16" s="16">
        <f>29*500*3</f>
        <v>43500</v>
      </c>
      <c r="E16" s="16">
        <v>2</v>
      </c>
      <c r="F16" s="16">
        <f t="shared" si="1"/>
        <v>13200</v>
      </c>
      <c r="G16" s="16">
        <f>E16*1199.96*3</f>
        <v>7199.76</v>
      </c>
      <c r="H16" s="16">
        <f t="shared" si="0"/>
        <v>63899.76</v>
      </c>
      <c r="I16" s="16"/>
    </row>
    <row r="17" s="3" customFormat="1" ht="24" customHeight="1" spans="1:9">
      <c r="A17" s="16">
        <v>13</v>
      </c>
      <c r="B17" s="16" t="s">
        <v>23</v>
      </c>
      <c r="C17" s="16"/>
      <c r="D17" s="16"/>
      <c r="E17" s="16">
        <v>2</v>
      </c>
      <c r="F17" s="16">
        <f t="shared" si="1"/>
        <v>13200</v>
      </c>
      <c r="G17" s="16">
        <f>E17*1199.96*2</f>
        <v>4799.84</v>
      </c>
      <c r="H17" s="16">
        <f t="shared" si="0"/>
        <v>17999.84</v>
      </c>
      <c r="I17" s="16"/>
    </row>
    <row r="18" s="3" customFormat="1" ht="24" customHeight="1" spans="1:9">
      <c r="A18" s="16">
        <v>14</v>
      </c>
      <c r="B18" s="16" t="s">
        <v>24</v>
      </c>
      <c r="C18" s="16"/>
      <c r="D18" s="16"/>
      <c r="E18" s="16">
        <v>1</v>
      </c>
      <c r="F18" s="16">
        <f t="shared" si="1"/>
        <v>6600</v>
      </c>
      <c r="G18" s="16">
        <v>2399.92</v>
      </c>
      <c r="H18" s="16">
        <f t="shared" si="0"/>
        <v>8999.92</v>
      </c>
      <c r="I18" s="16"/>
    </row>
    <row r="19" s="3" customFormat="1" ht="24" customHeight="1" spans="1:9">
      <c r="A19" s="16"/>
      <c r="B19" s="18" t="s">
        <v>25</v>
      </c>
      <c r="C19" s="16">
        <f>SUM(C5:C18)</f>
        <v>1581</v>
      </c>
      <c r="D19" s="16">
        <f>SUM(D5:D18)</f>
        <v>2370500</v>
      </c>
      <c r="E19" s="16">
        <f>SUM(E5:E18)</f>
        <v>40</v>
      </c>
      <c r="F19" s="16">
        <f>SUM(F5:F18)</f>
        <v>264000</v>
      </c>
      <c r="G19" s="16">
        <f>SUM(G5:G18)</f>
        <v>97494.46</v>
      </c>
      <c r="H19" s="16">
        <f t="shared" si="0"/>
        <v>2731994.46</v>
      </c>
      <c r="I19" s="16"/>
    </row>
    <row r="20" s="1" customFormat="1" spans="1:3">
      <c r="A20" s="5"/>
      <c r="B20" s="6"/>
      <c r="C20" s="7"/>
    </row>
    <row r="21" s="1" customFormat="1" spans="1:3">
      <c r="A21" s="5"/>
      <c r="B21" s="6"/>
      <c r="C21" s="7"/>
    </row>
    <row r="22" s="1" customFormat="1" spans="1:3">
      <c r="A22" s="5"/>
      <c r="B22" s="6"/>
      <c r="C22" s="7"/>
    </row>
    <row r="23" s="1" customFormat="1" spans="1:3">
      <c r="A23" s="5"/>
      <c r="B23" s="6"/>
      <c r="C23" s="7"/>
    </row>
  </sheetData>
  <mergeCells count="8">
    <mergeCell ref="A1:I1"/>
    <mergeCell ref="A2:I2"/>
    <mergeCell ref="C3:D3"/>
    <mergeCell ref="E3:G3"/>
    <mergeCell ref="A3:A4"/>
    <mergeCell ref="B3:B4"/>
    <mergeCell ref="H3:H4"/>
    <mergeCell ref="I3:I4"/>
  </mergeCells>
  <printOptions horizontalCentered="1"/>
  <pageMargins left="0.751388888888889" right="0.751388888888889" top="1" bottom="1" header="0.5" footer="0.5"/>
  <pageSetup paperSize="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2023-09-25T15:56:00Z</dcterms:created>
  <dcterms:modified xsi:type="dcterms:W3CDTF">2025-09-22T07:00:05Z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8FC26B18301840B8821E0705ECADEAFD_13</vt:lpwstr>
  </property>
</Properties>
</file>